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L:\Leasematrix\Gemaakte Matrix\"/>
    </mc:Choice>
  </mc:AlternateContent>
  <xr:revisionPtr revIDLastSave="0" documentId="8_{0F92EC37-4F8B-4247-8AF0-D4876227479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tern" sheetId="4" r:id="rId1"/>
    <sheet name="Intern (hier invullen!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D14" i="3" l="1"/>
  <c r="C14" i="3"/>
  <c r="D12" i="3"/>
  <c r="D11" i="3"/>
  <c r="D10" i="3"/>
  <c r="D9" i="3"/>
  <c r="D8" i="3"/>
  <c r="D7" i="3"/>
  <c r="C12" i="3"/>
  <c r="C11" i="3"/>
  <c r="C10" i="3"/>
  <c r="C9" i="3"/>
  <c r="C8" i="3"/>
  <c r="C7" i="3"/>
  <c r="B2" i="4"/>
  <c r="B8" i="3" l="1"/>
  <c r="F5" i="4" l="1"/>
  <c r="G5" i="4"/>
  <c r="E5" i="4"/>
  <c r="B12" i="3"/>
  <c r="B11" i="3"/>
  <c r="B10" i="3"/>
  <c r="B9" i="3"/>
  <c r="B7" i="3"/>
  <c r="M5" i="4" l="1"/>
  <c r="C5" i="4"/>
  <c r="D5" i="4"/>
  <c r="Q5" i="4"/>
  <c r="S5" i="4"/>
  <c r="I5" i="4"/>
  <c r="J5" i="4"/>
  <c r="N5" i="4"/>
  <c r="P5" i="4"/>
  <c r="K5" i="4"/>
  <c r="L5" i="4"/>
  <c r="B5" i="4"/>
  <c r="R5" i="4"/>
  <c r="H5" i="4"/>
  <c r="O5" i="4"/>
</calcChain>
</file>

<file path=xl/sharedStrings.xml><?xml version="1.0" encoding="utf-8"?>
<sst xmlns="http://schemas.openxmlformats.org/spreadsheetml/2006/main" count="27" uniqueCount="26">
  <si>
    <t>Basisprijs</t>
  </si>
  <si>
    <t>Staffel looptijd/km</t>
  </si>
  <si>
    <t xml:space="preserve">A-segment | eindcijfer 8 </t>
  </si>
  <si>
    <t>36 maanden vast</t>
  </si>
  <si>
    <t>12/5000</t>
  </si>
  <si>
    <t>24/5000</t>
  </si>
  <si>
    <t>36/5000</t>
  </si>
  <si>
    <t>12/10000</t>
  </si>
  <si>
    <t>24/10000</t>
  </si>
  <si>
    <t>36/10000</t>
  </si>
  <si>
    <t>12/15000</t>
  </si>
  <si>
    <t>24/15000</t>
  </si>
  <si>
    <t>36/15000</t>
  </si>
  <si>
    <t>12/20000</t>
  </si>
  <si>
    <t>24/20000</t>
  </si>
  <si>
    <t>36/20000</t>
  </si>
  <si>
    <t>12/25000</t>
  </si>
  <si>
    <t>24/25000</t>
  </si>
  <si>
    <t>36/25000</t>
  </si>
  <si>
    <t>12/30000</t>
  </si>
  <si>
    <t>24/30000</t>
  </si>
  <si>
    <t>36/30000</t>
  </si>
  <si>
    <t>Looptijd/km</t>
  </si>
  <si>
    <t>24 (1x)</t>
  </si>
  <si>
    <t>12 (2x)</t>
  </si>
  <si>
    <t>Afbetaling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</si>
</sst>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"/>
    <numFmt numFmtId="165" formatCode="&quot;€&quot;\ #,##0.00"/>
    <numFmt numFmtId="166" formatCode="_ [$€-413]\ * #,##0_ ;_ [$€-413]\ * \-#,##0_ ;_ [$€-413]\ * &quot;-&quot;??_ ;_ @_ "/>
    <numFmt numFmtId="167" formatCode="_ [$€-413]\ * #,##0.00_ ;_ [$€-413]\ * \-#,##0.00_ ;_ [$€-413]\ * &quot;-&quot;??_ ;_ @_ "/>
  </numFmts>
  <fonts count="10" x14ac:knownFonts="1">
    <font>
      <sz val="12"/>
      <color theme="1"/>
      <name val="Arial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4" fillId="0" borderId="0" xfId="0" applyFont="1" applyAlignment="1">
      <alignment horizontal="right"/>
    </xf>
    <xf numFmtId="164" fontId="3" fillId="3" borderId="1" xfId="0" applyNumberFormat="1" applyFont="1" applyFill="1" applyBorder="1"/>
    <xf numFmtId="166" fontId="0" fillId="0" borderId="0" xfId="0" applyNumberFormat="1"/>
    <xf numFmtId="0" fontId="6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8" fillId="0" borderId="6" xfId="0" applyFont="1" applyBorder="1"/>
    <xf numFmtId="165" fontId="3" fillId="0" borderId="1" xfId="0" applyNumberFormat="1" applyFont="1" applyBorder="1"/>
    <xf numFmtId="165" fontId="9" fillId="0" borderId="1" xfId="0" applyNumberFormat="1" applyFont="1" applyBorder="1"/>
    <xf numFmtId="49" fontId="5" fillId="0" borderId="7" xfId="0" applyNumberFormat="1" applyFont="1" applyBorder="1"/>
    <xf numFmtId="0" fontId="5" fillId="0" borderId="7" xfId="0" applyFont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4" borderId="0" xfId="0" applyFont="1" applyFill="1"/>
    <xf numFmtId="0" fontId="0" fillId="4" borderId="0" xfId="0" applyFill="1"/>
    <xf numFmtId="164" fontId="0" fillId="4" borderId="0" xfId="0" applyNumberFormat="1" applyFill="1"/>
    <xf numFmtId="165" fontId="0" fillId="0" borderId="3" xfId="0" applyNumberFormat="1" applyBorder="1"/>
    <xf numFmtId="165" fontId="0" fillId="0" borderId="0" xfId="0" applyNumberFormat="1"/>
    <xf numFmtId="165" fontId="0" fillId="0" borderId="4" xfId="0" applyNumberFormat="1" applyBorder="1"/>
    <xf numFmtId="167" fontId="5" fillId="0" borderId="6" xfId="0" applyNumberFormat="1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center"/>
    </xf>
    <xf numFmtId="167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E31-C3E4-4249-B191-1AD929137C5A}">
  <dimension ref="A1:S9"/>
  <sheetViews>
    <sheetView zoomScale="120" zoomScaleNormal="120" workbookViewId="0">
      <selection activeCell="H10" sqref="H10"/>
    </sheetView>
  </sheetViews>
  <sheetFormatPr defaultColWidth="11.5546875" defaultRowHeight="15" x14ac:dyDescent="0.2"/>
  <sheetData>
    <row r="1" spans="1:19" ht="20.25" x14ac:dyDescent="0.3">
      <c r="A1" s="9"/>
      <c r="B1" s="10"/>
      <c r="C1" s="10"/>
      <c r="D1" s="10"/>
      <c r="E1" s="11"/>
      <c r="F1" s="11"/>
      <c r="G1" s="11"/>
      <c r="H1" s="12"/>
      <c r="I1" s="12"/>
      <c r="J1" s="12"/>
      <c r="K1" s="12"/>
      <c r="L1" s="12"/>
      <c r="M1" s="12"/>
      <c r="N1" s="3"/>
      <c r="O1" s="3"/>
      <c r="P1" s="3"/>
      <c r="Q1" s="3"/>
      <c r="R1" s="3"/>
      <c r="S1" s="3"/>
    </row>
    <row r="2" spans="1:19" x14ac:dyDescent="0.2">
      <c r="A2" s="13" t="s">
        <v>0</v>
      </c>
      <c r="B2" s="7">
        <f>'Intern (hier invullen!)'!B4</f>
        <v>268</v>
      </c>
      <c r="C2" s="10"/>
      <c r="D2" s="10"/>
      <c r="E2" s="11"/>
      <c r="F2" s="11"/>
      <c r="G2" s="11"/>
      <c r="H2" s="12"/>
      <c r="I2" s="12"/>
      <c r="J2" s="12"/>
      <c r="K2" s="12"/>
      <c r="L2" s="12"/>
      <c r="M2" s="12"/>
      <c r="N2" s="3"/>
      <c r="O2" s="3"/>
      <c r="P2" s="3"/>
      <c r="Q2" s="3"/>
      <c r="R2" s="3"/>
      <c r="S2" s="3"/>
    </row>
    <row r="3" spans="1:19" x14ac:dyDescent="0.2">
      <c r="A3" s="10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">
      <c r="A4" s="13" t="s">
        <v>22</v>
      </c>
      <c r="B4" s="16" t="s">
        <v>4</v>
      </c>
      <c r="C4" s="17" t="s">
        <v>5</v>
      </c>
      <c r="D4" s="17" t="s">
        <v>6</v>
      </c>
      <c r="E4" s="18" t="s">
        <v>7</v>
      </c>
      <c r="F4" s="18" t="s">
        <v>8</v>
      </c>
      <c r="G4" s="18" t="s">
        <v>9</v>
      </c>
      <c r="H4" s="19" t="s">
        <v>10</v>
      </c>
      <c r="I4" s="19" t="s">
        <v>11</v>
      </c>
      <c r="J4" s="19" t="s">
        <v>12</v>
      </c>
      <c r="K4" s="18" t="s">
        <v>13</v>
      </c>
      <c r="L4" s="18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19</v>
      </c>
      <c r="R4" s="19" t="s">
        <v>20</v>
      </c>
      <c r="S4" s="19" t="s">
        <v>21</v>
      </c>
    </row>
    <row r="5" spans="1:19" s="31" customFormat="1" x14ac:dyDescent="0.2">
      <c r="A5" s="29"/>
      <c r="B5" s="30">
        <f>'Intern (hier invullen!)'!D7</f>
        <v>268</v>
      </c>
      <c r="C5" s="30">
        <f>'Intern (hier invullen!)'!C7</f>
        <v>268</v>
      </c>
      <c r="D5" s="30">
        <f>'Intern (hier invullen!)'!B7</f>
        <v>268</v>
      </c>
      <c r="E5" s="30">
        <f>'Intern (hier invullen!)'!D8</f>
        <v>293</v>
      </c>
      <c r="F5" s="30">
        <f>'Intern (hier invullen!)'!C8</f>
        <v>293</v>
      </c>
      <c r="G5" s="30">
        <f>'Intern (hier invullen!)'!B8</f>
        <v>293</v>
      </c>
      <c r="H5" s="30">
        <f>'Intern (hier invullen!)'!D9</f>
        <v>318</v>
      </c>
      <c r="I5" s="30">
        <f>'Intern (hier invullen!)'!C9</f>
        <v>318</v>
      </c>
      <c r="J5" s="30">
        <f>'Intern (hier invullen!)'!B9</f>
        <v>318</v>
      </c>
      <c r="K5" s="30">
        <f>'Intern (hier invullen!)'!D10</f>
        <v>333</v>
      </c>
      <c r="L5" s="30">
        <f>'Intern (hier invullen!)'!C10</f>
        <v>333</v>
      </c>
      <c r="M5" s="30">
        <f>'Intern (hier invullen!)'!B10</f>
        <v>333</v>
      </c>
      <c r="N5" s="30">
        <f>'Intern (hier invullen!)'!D11</f>
        <v>348</v>
      </c>
      <c r="O5" s="30">
        <f>'Intern (hier invullen!)'!C11</f>
        <v>348</v>
      </c>
      <c r="P5" s="30">
        <f>'Intern (hier invullen!)'!B11</f>
        <v>348</v>
      </c>
      <c r="Q5" s="30">
        <f>'Intern (hier invullen!)'!D12</f>
        <v>363</v>
      </c>
      <c r="R5" s="30">
        <f>'Intern (hier invullen!)'!C12</f>
        <v>363</v>
      </c>
      <c r="S5" s="30">
        <f>'Intern (hier invullen!)'!B12</f>
        <v>363</v>
      </c>
    </row>
    <row r="6" spans="1:19" ht="17.100000000000001" customHeight="1" x14ac:dyDescent="0.2"/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s="8" customFormat="1" x14ac:dyDescent="0.2"/>
  </sheetData>
  <sheetProtection sheet="1" objects="1" scenarios="1" formatCells="0"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E607-5AC2-D546-A428-EAA6C4969299}">
  <dimension ref="A1:E21"/>
  <sheetViews>
    <sheetView tabSelected="1" zoomScaleNormal="100" workbookViewId="0">
      <selection activeCell="G12" sqref="G12"/>
    </sheetView>
  </sheetViews>
  <sheetFormatPr defaultColWidth="11.5546875" defaultRowHeight="15" x14ac:dyDescent="0.2"/>
  <cols>
    <col min="1" max="1" width="16.109375" customWidth="1"/>
  </cols>
  <sheetData>
    <row r="1" spans="1:5" ht="21" x14ac:dyDescent="0.35">
      <c r="A1" s="1" t="s">
        <v>2</v>
      </c>
    </row>
    <row r="2" spans="1:5" ht="15.75" x14ac:dyDescent="0.25">
      <c r="A2" s="2" t="s">
        <v>3</v>
      </c>
    </row>
    <row r="4" spans="1:5" ht="15.75" x14ac:dyDescent="0.25">
      <c r="A4" s="6" t="s">
        <v>0</v>
      </c>
      <c r="B4" s="7">
        <v>268</v>
      </c>
    </row>
    <row r="6" spans="1:5" s="22" customFormat="1" ht="15.75" x14ac:dyDescent="0.25">
      <c r="A6" s="6" t="s">
        <v>1</v>
      </c>
      <c r="B6" s="20">
        <v>36</v>
      </c>
      <c r="C6" s="21" t="s">
        <v>23</v>
      </c>
      <c r="D6" s="21" t="s">
        <v>24</v>
      </c>
    </row>
    <row r="7" spans="1:5" x14ac:dyDescent="0.2">
      <c r="A7" s="5">
        <v>5000</v>
      </c>
      <c r="B7" s="26">
        <f>B4</f>
        <v>268</v>
      </c>
      <c r="C7" s="26">
        <f>B4</f>
        <v>268</v>
      </c>
      <c r="D7" s="26">
        <f>B4</f>
        <v>268</v>
      </c>
      <c r="E7" s="27"/>
    </row>
    <row r="8" spans="1:5" x14ac:dyDescent="0.2">
      <c r="A8" s="5">
        <v>10000</v>
      </c>
      <c r="B8" s="28">
        <f>B4+25</f>
        <v>293</v>
      </c>
      <c r="C8" s="28">
        <f>B4+25</f>
        <v>293</v>
      </c>
      <c r="D8" s="28">
        <f>B4+25</f>
        <v>293</v>
      </c>
      <c r="E8" s="27"/>
    </row>
    <row r="9" spans="1:5" x14ac:dyDescent="0.2">
      <c r="A9" s="5">
        <v>15000</v>
      </c>
      <c r="B9" s="28">
        <f>B4+50</f>
        <v>318</v>
      </c>
      <c r="C9" s="28">
        <f>B4+50</f>
        <v>318</v>
      </c>
      <c r="D9" s="28">
        <f>B4+50</f>
        <v>318</v>
      </c>
      <c r="E9" s="27"/>
    </row>
    <row r="10" spans="1:5" x14ac:dyDescent="0.2">
      <c r="A10" s="5">
        <v>20000</v>
      </c>
      <c r="B10" s="28">
        <f>B4+65</f>
        <v>333</v>
      </c>
      <c r="C10" s="28">
        <f>B4+65</f>
        <v>333</v>
      </c>
      <c r="D10" s="28">
        <f>B4+65</f>
        <v>333</v>
      </c>
      <c r="E10" s="27"/>
    </row>
    <row r="11" spans="1:5" x14ac:dyDescent="0.2">
      <c r="A11" s="5">
        <v>25000</v>
      </c>
      <c r="B11" s="28">
        <f>B4+80</f>
        <v>348</v>
      </c>
      <c r="C11" s="28">
        <f>B4+80</f>
        <v>348</v>
      </c>
      <c r="D11" s="28">
        <f>B4+80</f>
        <v>348</v>
      </c>
      <c r="E11" s="27"/>
    </row>
    <row r="12" spans="1:5" x14ac:dyDescent="0.2">
      <c r="A12" s="5">
        <v>30000</v>
      </c>
      <c r="B12" s="28">
        <f>B4+95</f>
        <v>363</v>
      </c>
      <c r="C12" s="28">
        <f>B4+95</f>
        <v>363</v>
      </c>
      <c r="D12" s="28">
        <f>B4+95</f>
        <v>363</v>
      </c>
      <c r="E12" s="27"/>
    </row>
    <row r="13" spans="1:5" x14ac:dyDescent="0.2">
      <c r="A13" s="4"/>
    </row>
    <row r="14" spans="1:5" x14ac:dyDescent="0.2">
      <c r="A14" s="23" t="s">
        <v>25</v>
      </c>
      <c r="B14" s="24"/>
      <c r="C14" s="25">
        <f>B4</f>
        <v>268</v>
      </c>
      <c r="D14" s="25">
        <f>2*B4</f>
        <v>536</v>
      </c>
    </row>
    <row r="21" spans="2:2" x14ac:dyDescent="0.2">
      <c r="B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Extern</vt:lpstr>
      <vt:lpstr>Intern (hier invullen!)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2023-10-23T11:55:20Z</dcterms:modified>
</cp:coreProperties>
</file>